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620" windowHeight="2334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1" i="1"/>
  <c r="B12"/>
  <c r="C29"/>
  <c r="C38"/>
  <c r="C46"/>
  <c r="C54"/>
  <c r="C62"/>
  <c r="C22"/>
  <c r="B13"/>
  <c r="C30"/>
  <c r="C39"/>
  <c r="C47"/>
  <c r="C55"/>
  <c r="C63"/>
  <c r="C23"/>
  <c r="B14"/>
  <c r="C31"/>
  <c r="C40"/>
  <c r="C48"/>
  <c r="C56"/>
  <c r="C64"/>
  <c r="C65"/>
  <c r="D21"/>
  <c r="D29"/>
  <c r="D38"/>
  <c r="D46"/>
  <c r="D54"/>
  <c r="D62"/>
  <c r="D22"/>
  <c r="D30"/>
  <c r="D39"/>
  <c r="D47"/>
  <c r="D55"/>
  <c r="D63"/>
  <c r="D23"/>
  <c r="D31"/>
  <c r="D40"/>
  <c r="D48"/>
  <c r="D56"/>
  <c r="D64"/>
  <c r="D65"/>
  <c r="E21"/>
  <c r="E29"/>
  <c r="E38"/>
  <c r="E46"/>
  <c r="E54"/>
  <c r="E62"/>
  <c r="E22"/>
  <c r="E30"/>
  <c r="E39"/>
  <c r="E47"/>
  <c r="E55"/>
  <c r="E63"/>
  <c r="E23"/>
  <c r="E31"/>
  <c r="E40"/>
  <c r="E48"/>
  <c r="E56"/>
  <c r="E64"/>
  <c r="E65"/>
  <c r="F21"/>
  <c r="F29"/>
  <c r="F38"/>
  <c r="F46"/>
  <c r="F54"/>
  <c r="F62"/>
  <c r="F22"/>
  <c r="F30"/>
  <c r="F39"/>
  <c r="F47"/>
  <c r="F55"/>
  <c r="F63"/>
  <c r="F23"/>
  <c r="F31"/>
  <c r="F40"/>
  <c r="F48"/>
  <c r="F56"/>
  <c r="F64"/>
  <c r="F65"/>
  <c r="G21"/>
  <c r="G29"/>
  <c r="G38"/>
  <c r="G46"/>
  <c r="G54"/>
  <c r="G62"/>
  <c r="G22"/>
  <c r="G30"/>
  <c r="G39"/>
  <c r="G47"/>
  <c r="G55"/>
  <c r="G63"/>
  <c r="G23"/>
  <c r="G31"/>
  <c r="G40"/>
  <c r="G48"/>
  <c r="G56"/>
  <c r="G64"/>
  <c r="G65"/>
  <c r="H21"/>
  <c r="H29"/>
  <c r="H38"/>
  <c r="H46"/>
  <c r="H54"/>
  <c r="H62"/>
  <c r="H22"/>
  <c r="H30"/>
  <c r="H39"/>
  <c r="H47"/>
  <c r="H55"/>
  <c r="H63"/>
  <c r="H23"/>
  <c r="H31"/>
  <c r="H40"/>
  <c r="H48"/>
  <c r="H56"/>
  <c r="H64"/>
  <c r="H65"/>
  <c r="I65"/>
  <c r="C32"/>
  <c r="D32"/>
  <c r="E32"/>
  <c r="F32"/>
  <c r="G32"/>
  <c r="H32"/>
  <c r="I32"/>
  <c r="I66"/>
  <c r="H66"/>
  <c r="G66"/>
  <c r="F66"/>
  <c r="E66"/>
  <c r="D66"/>
  <c r="C66"/>
  <c r="I64"/>
  <c r="I63"/>
  <c r="I62"/>
  <c r="C57"/>
  <c r="D57"/>
  <c r="E57"/>
  <c r="F57"/>
  <c r="G57"/>
  <c r="H57"/>
  <c r="I57"/>
  <c r="C24"/>
  <c r="D24"/>
  <c r="E24"/>
  <c r="F24"/>
  <c r="G24"/>
  <c r="H24"/>
  <c r="I24"/>
  <c r="I58"/>
  <c r="H58"/>
  <c r="G58"/>
  <c r="F58"/>
  <c r="E58"/>
  <c r="D58"/>
  <c r="C58"/>
  <c r="I56"/>
  <c r="I55"/>
  <c r="I54"/>
  <c r="C49"/>
  <c r="D49"/>
  <c r="E49"/>
  <c r="F49"/>
  <c r="G49"/>
  <c r="H49"/>
  <c r="I49"/>
  <c r="I50"/>
  <c r="H50"/>
  <c r="G50"/>
  <c r="F50"/>
  <c r="E50"/>
  <c r="D50"/>
  <c r="C50"/>
  <c r="I48"/>
  <c r="I47"/>
  <c r="I46"/>
  <c r="C41"/>
  <c r="D41"/>
  <c r="E41"/>
  <c r="F41"/>
  <c r="G41"/>
  <c r="H41"/>
  <c r="I41"/>
  <c r="I42"/>
  <c r="H42"/>
  <c r="G42"/>
  <c r="F42"/>
  <c r="E42"/>
  <c r="D42"/>
  <c r="C42"/>
  <c r="I40"/>
  <c r="I39"/>
  <c r="I38"/>
  <c r="I34"/>
  <c r="H34"/>
  <c r="G34"/>
  <c r="F34"/>
  <c r="E34"/>
  <c r="D34"/>
  <c r="C34"/>
  <c r="I33"/>
  <c r="H33"/>
  <c r="G33"/>
  <c r="F33"/>
  <c r="E33"/>
  <c r="D33"/>
  <c r="C33"/>
  <c r="I31"/>
  <c r="I30"/>
  <c r="I29"/>
  <c r="I25"/>
  <c r="H25"/>
  <c r="G25"/>
  <c r="F25"/>
  <c r="E25"/>
  <c r="D25"/>
  <c r="C25"/>
  <c r="I23"/>
  <c r="I22"/>
  <c r="I21"/>
  <c r="I17"/>
  <c r="H15"/>
  <c r="H7"/>
  <c r="H17"/>
  <c r="G15"/>
  <c r="G7"/>
  <c r="G17"/>
  <c r="F15"/>
  <c r="F7"/>
  <c r="F17"/>
  <c r="E15"/>
  <c r="E7"/>
  <c r="E17"/>
  <c r="D15"/>
  <c r="D7"/>
  <c r="D17"/>
  <c r="C15"/>
  <c r="C7"/>
  <c r="C17"/>
  <c r="I16"/>
  <c r="H16"/>
  <c r="G16"/>
  <c r="F16"/>
  <c r="E16"/>
  <c r="D16"/>
  <c r="C16"/>
  <c r="I8"/>
  <c r="H8"/>
  <c r="G8"/>
  <c r="F8"/>
  <c r="E8"/>
  <c r="D8"/>
  <c r="C8"/>
</calcChain>
</file>

<file path=xl/sharedStrings.xml><?xml version="1.0" encoding="utf-8"?>
<sst xmlns="http://schemas.openxmlformats.org/spreadsheetml/2006/main" count="118" uniqueCount="28">
  <si>
    <t>Beispiel: Interner Budgetausgleich</t>
  </si>
  <si>
    <t>Plan-Einsatzanteil der Beteiligten</t>
  </si>
  <si>
    <t>Fzgart</t>
  </si>
  <si>
    <t>EinsatzP</t>
  </si>
  <si>
    <t>ASB</t>
  </si>
  <si>
    <t>BF</t>
  </si>
  <si>
    <t>DRK</t>
  </si>
  <si>
    <t>JUH</t>
  </si>
  <si>
    <t>MHD</t>
  </si>
  <si>
    <t>Privater</t>
  </si>
  <si>
    <t>Gesamt</t>
  </si>
  <si>
    <t>NEF</t>
  </si>
  <si>
    <t>RTW</t>
  </si>
  <si>
    <t>KTW</t>
  </si>
  <si>
    <t>Summe</t>
  </si>
  <si>
    <t>Anteil</t>
  </si>
  <si>
    <t>Ist-Einsatzanteil der Beteiligten</t>
  </si>
  <si>
    <t>Soll-Ist-Vgl.</t>
  </si>
  <si>
    <t>Plan-Budget der Beteiligten</t>
  </si>
  <si>
    <t xml:space="preserve">Anteil </t>
  </si>
  <si>
    <t>Ist-Erlöse der Beteiligten</t>
  </si>
  <si>
    <t>abs. Anteil</t>
  </si>
  <si>
    <t>Delta- Erlöse absolut der Beteiligten</t>
  </si>
  <si>
    <t>Delta Budgets der Beteiligten</t>
  </si>
  <si>
    <t>% var.Ko.</t>
  </si>
  <si>
    <t>Korrektur Budgets der Beteiligten</t>
  </si>
  <si>
    <t>Liquiditätseffekt für Lstgserbringer am Periodenende</t>
  </si>
  <si>
    <t>Veränderung Ist-Erlöse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</si>
</sst>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&quot;€&quot;"/>
  </numFmts>
  <fonts count="5">
    <font>
      <sz val="10"/>
      <name val="Verdana"/>
    </font>
    <font>
      <sz val="8"/>
      <name val="Verdana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5" xfId="0" applyNumberFormat="1" applyFont="1" applyBorder="1"/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/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164" fontId="3" fillId="0" borderId="15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 wrapText="1"/>
    </xf>
    <xf numFmtId="164" fontId="3" fillId="0" borderId="15" xfId="0" applyNumberFormat="1" applyFont="1" applyBorder="1"/>
    <xf numFmtId="164" fontId="3" fillId="0" borderId="17" xfId="0" applyNumberFormat="1" applyFont="1" applyBorder="1"/>
    <xf numFmtId="164" fontId="3" fillId="0" borderId="16" xfId="0" applyNumberFormat="1" applyFont="1" applyBorder="1"/>
    <xf numFmtId="0" fontId="4" fillId="3" borderId="0" xfId="0" applyFont="1" applyFill="1"/>
    <xf numFmtId="164" fontId="3" fillId="0" borderId="1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0" fontId="4" fillId="0" borderId="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5" fontId="4" fillId="0" borderId="4" xfId="0" applyNumberFormat="1" applyFont="1" applyBorder="1"/>
    <xf numFmtId="165" fontId="4" fillId="0" borderId="6" xfId="0" applyNumberFormat="1" applyFont="1" applyBorder="1"/>
    <xf numFmtId="165" fontId="3" fillId="0" borderId="5" xfId="0" applyNumberFormat="1" applyFont="1" applyBorder="1"/>
    <xf numFmtId="165" fontId="4" fillId="0" borderId="1" xfId="0" applyNumberFormat="1" applyFont="1" applyBorder="1"/>
    <xf numFmtId="165" fontId="4" fillId="0" borderId="3" xfId="0" applyNumberFormat="1" applyFont="1" applyBorder="1"/>
    <xf numFmtId="165" fontId="3" fillId="0" borderId="2" xfId="0" applyNumberFormat="1" applyFont="1" applyBorder="1"/>
    <xf numFmtId="10" fontId="3" fillId="0" borderId="16" xfId="0" applyNumberFormat="1" applyFont="1" applyBorder="1"/>
    <xf numFmtId="0" fontId="4" fillId="0" borderId="19" xfId="0" applyFont="1" applyBorder="1" applyAlignment="1">
      <alignment vertical="top" wrapText="1"/>
    </xf>
    <xf numFmtId="9" fontId="4" fillId="0" borderId="5" xfId="0" applyNumberFormat="1" applyFont="1" applyBorder="1" applyAlignment="1">
      <alignment vertical="top" wrapText="1"/>
    </xf>
    <xf numFmtId="9" fontId="4" fillId="0" borderId="2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9" fontId="3" fillId="0" borderId="2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/>
    </xf>
    <xf numFmtId="0" fontId="4" fillId="0" borderId="16" xfId="0" applyFont="1" applyBorder="1"/>
    <xf numFmtId="10" fontId="3" fillId="0" borderId="15" xfId="0" applyNumberFormat="1" applyFont="1" applyBorder="1"/>
    <xf numFmtId="10" fontId="3" fillId="0" borderId="17" xfId="0" applyNumberFormat="1" applyFont="1" applyBorder="1"/>
    <xf numFmtId="0" fontId="3" fillId="0" borderId="15" xfId="0" applyFont="1" applyBorder="1" applyAlignment="1">
      <alignment vertical="top" wrapText="1"/>
    </xf>
    <xf numFmtId="165" fontId="3" fillId="0" borderId="15" xfId="0" applyNumberFormat="1" applyFont="1" applyBorder="1"/>
    <xf numFmtId="165" fontId="3" fillId="0" borderId="17" xfId="0" applyNumberFormat="1" applyFont="1" applyBorder="1"/>
    <xf numFmtId="165" fontId="3" fillId="0" borderId="16" xfId="0" applyNumberFormat="1" applyFont="1" applyBorder="1"/>
    <xf numFmtId="164" fontId="3" fillId="0" borderId="7" xfId="0" applyNumberFormat="1" applyFont="1" applyBorder="1"/>
    <xf numFmtId="164" fontId="3" fillId="0" borderId="18" xfId="0" applyNumberFormat="1" applyFont="1" applyBorder="1"/>
    <xf numFmtId="164" fontId="3" fillId="0" borderId="8" xfId="0" applyNumberFormat="1" applyFont="1" applyBorder="1"/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6"/>
  <sheetViews>
    <sheetView tabSelected="1" workbookViewId="0">
      <selection activeCell="K33" sqref="K33"/>
    </sheetView>
  </sheetViews>
  <sheetFormatPr baseColWidth="10" defaultRowHeight="13"/>
  <sheetData>
    <row r="1" spans="1:9" ht="16" thickBot="1">
      <c r="A1" s="62" t="s">
        <v>0</v>
      </c>
      <c r="B1" s="63"/>
      <c r="C1" s="63"/>
      <c r="D1" s="63"/>
      <c r="E1" s="63"/>
      <c r="F1" s="63"/>
      <c r="G1" s="63"/>
      <c r="H1" s="63"/>
      <c r="I1" s="64"/>
    </row>
    <row r="2" spans="1:9" ht="14" thickBot="1">
      <c r="A2" s="57" t="s">
        <v>1</v>
      </c>
      <c r="B2" s="58"/>
      <c r="C2" s="58"/>
      <c r="D2" s="58"/>
      <c r="E2" s="58"/>
      <c r="F2" s="58"/>
      <c r="G2" s="58"/>
      <c r="H2" s="58"/>
      <c r="I2" s="59"/>
    </row>
    <row r="3" spans="1:9" ht="14" thickBot="1">
      <c r="A3" s="1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>
      <c r="A4" s="6" t="s">
        <v>11</v>
      </c>
      <c r="B4" s="7">
        <v>300</v>
      </c>
      <c r="C4" s="6">
        <v>0</v>
      </c>
      <c r="D4" s="8">
        <v>500</v>
      </c>
      <c r="E4" s="9">
        <v>500</v>
      </c>
      <c r="F4" s="9">
        <v>0</v>
      </c>
      <c r="G4" s="9">
        <v>0</v>
      </c>
      <c r="H4" s="9">
        <v>0</v>
      </c>
      <c r="I4" s="10">
        <v>1000</v>
      </c>
    </row>
    <row r="5" spans="1:9">
      <c r="A5" s="11" t="s">
        <v>12</v>
      </c>
      <c r="B5" s="12">
        <v>500</v>
      </c>
      <c r="C5" s="11">
        <v>1000</v>
      </c>
      <c r="D5" s="13">
        <v>250</v>
      </c>
      <c r="E5" s="14">
        <v>1000</v>
      </c>
      <c r="F5" s="14">
        <v>750</v>
      </c>
      <c r="G5" s="14">
        <v>750</v>
      </c>
      <c r="H5" s="14">
        <v>250</v>
      </c>
      <c r="I5" s="15">
        <v>4000</v>
      </c>
    </row>
    <row r="6" spans="1:9">
      <c r="A6" s="11" t="s">
        <v>13</v>
      </c>
      <c r="B6" s="12">
        <v>100</v>
      </c>
      <c r="C6" s="11">
        <v>1500</v>
      </c>
      <c r="D6" s="13">
        <v>0</v>
      </c>
      <c r="E6" s="14">
        <v>1000</v>
      </c>
      <c r="F6" s="14">
        <v>1500</v>
      </c>
      <c r="G6" s="14">
        <v>1500</v>
      </c>
      <c r="H6" s="14">
        <v>500</v>
      </c>
      <c r="I6" s="15">
        <v>6000</v>
      </c>
    </row>
    <row r="7" spans="1:9">
      <c r="A7" s="16" t="s">
        <v>14</v>
      </c>
      <c r="B7" s="17"/>
      <c r="C7" s="18">
        <f t="shared" ref="C7:H7" si="0">SUM(C4:C6)</f>
        <v>2500</v>
      </c>
      <c r="D7" s="19">
        <f t="shared" si="0"/>
        <v>750</v>
      </c>
      <c r="E7" s="19">
        <f t="shared" si="0"/>
        <v>2500</v>
      </c>
      <c r="F7" s="19">
        <f t="shared" si="0"/>
        <v>2250</v>
      </c>
      <c r="G7" s="19">
        <f t="shared" si="0"/>
        <v>2250</v>
      </c>
      <c r="H7" s="19">
        <f t="shared" si="0"/>
        <v>750</v>
      </c>
      <c r="I7" s="15">
        <v>11000</v>
      </c>
    </row>
    <row r="8" spans="1:9" ht="14" thickBot="1">
      <c r="A8" s="20" t="s">
        <v>15</v>
      </c>
      <c r="B8" s="21"/>
      <c r="C8" s="22">
        <f>C7/$I7</f>
        <v>0.22727272727272727</v>
      </c>
      <c r="D8" s="23">
        <f t="shared" ref="D8:I8" si="1">D7/$I7</f>
        <v>6.8181818181818177E-2</v>
      </c>
      <c r="E8" s="23">
        <f t="shared" si="1"/>
        <v>0.22727272727272727</v>
      </c>
      <c r="F8" s="23">
        <f t="shared" si="1"/>
        <v>0.20454545454545456</v>
      </c>
      <c r="G8" s="23">
        <f t="shared" si="1"/>
        <v>0.20454545454545456</v>
      </c>
      <c r="H8" s="23">
        <f t="shared" si="1"/>
        <v>6.8181818181818177E-2</v>
      </c>
      <c r="I8" s="24">
        <f t="shared" si="1"/>
        <v>1</v>
      </c>
    </row>
    <row r="9" spans="1:9" ht="14" thickBot="1">
      <c r="A9" s="25"/>
      <c r="B9" s="25"/>
      <c r="C9" s="25"/>
      <c r="D9" s="25"/>
      <c r="E9" s="25"/>
      <c r="F9" s="25"/>
      <c r="G9" s="25"/>
      <c r="H9" s="25"/>
      <c r="I9" s="25"/>
    </row>
    <row r="10" spans="1:9" ht="14" thickBot="1">
      <c r="A10" s="57" t="s">
        <v>16</v>
      </c>
      <c r="B10" s="58"/>
      <c r="C10" s="58"/>
      <c r="D10" s="58"/>
      <c r="E10" s="58"/>
      <c r="F10" s="58"/>
      <c r="G10" s="58"/>
      <c r="H10" s="58"/>
      <c r="I10" s="59"/>
    </row>
    <row r="11" spans="1:9" ht="14" thickBot="1">
      <c r="A11" s="1" t="s">
        <v>2</v>
      </c>
      <c r="B11" s="2" t="s">
        <v>3</v>
      </c>
      <c r="C11" s="3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5" t="s">
        <v>10</v>
      </c>
    </row>
    <row r="12" spans="1:9">
      <c r="A12" s="6" t="s">
        <v>11</v>
      </c>
      <c r="B12" s="7">
        <f>B4</f>
        <v>300</v>
      </c>
      <c r="C12" s="6">
        <v>0</v>
      </c>
      <c r="D12" s="8">
        <v>300</v>
      </c>
      <c r="E12" s="9">
        <v>725</v>
      </c>
      <c r="F12" s="9">
        <v>0</v>
      </c>
      <c r="G12" s="9">
        <v>0</v>
      </c>
      <c r="H12" s="9">
        <v>0</v>
      </c>
      <c r="I12" s="10">
        <v>1025</v>
      </c>
    </row>
    <row r="13" spans="1:9">
      <c r="A13" s="11" t="s">
        <v>12</v>
      </c>
      <c r="B13" s="12">
        <f>B5</f>
        <v>500</v>
      </c>
      <c r="C13" s="11">
        <v>1000</v>
      </c>
      <c r="D13" s="13">
        <v>100</v>
      </c>
      <c r="E13" s="14">
        <v>1100</v>
      </c>
      <c r="F13" s="14">
        <v>600</v>
      </c>
      <c r="G13" s="14">
        <v>900</v>
      </c>
      <c r="H13" s="14">
        <v>400</v>
      </c>
      <c r="I13" s="15">
        <v>4100</v>
      </c>
    </row>
    <row r="14" spans="1:9">
      <c r="A14" s="11" t="s">
        <v>13</v>
      </c>
      <c r="B14" s="12">
        <f>B6</f>
        <v>100</v>
      </c>
      <c r="C14" s="11">
        <v>1566</v>
      </c>
      <c r="D14" s="13">
        <v>0</v>
      </c>
      <c r="E14" s="14">
        <v>1250</v>
      </c>
      <c r="F14" s="14">
        <v>1300</v>
      </c>
      <c r="G14" s="14">
        <v>1600</v>
      </c>
      <c r="H14" s="14">
        <v>584</v>
      </c>
      <c r="I14" s="15">
        <v>6300</v>
      </c>
    </row>
    <row r="15" spans="1:9">
      <c r="A15" s="16" t="s">
        <v>14</v>
      </c>
      <c r="B15" s="17"/>
      <c r="C15" s="18">
        <f t="shared" ref="C15:H15" si="2">SUM(C12:C14)</f>
        <v>2566</v>
      </c>
      <c r="D15" s="19">
        <f t="shared" si="2"/>
        <v>400</v>
      </c>
      <c r="E15" s="19">
        <f t="shared" si="2"/>
        <v>3075</v>
      </c>
      <c r="F15" s="19">
        <f t="shared" si="2"/>
        <v>1900</v>
      </c>
      <c r="G15" s="19">
        <f t="shared" si="2"/>
        <v>2500</v>
      </c>
      <c r="H15" s="19">
        <f t="shared" si="2"/>
        <v>984</v>
      </c>
      <c r="I15" s="15">
        <v>11425</v>
      </c>
    </row>
    <row r="16" spans="1:9">
      <c r="A16" s="26" t="s">
        <v>15</v>
      </c>
      <c r="B16" s="27"/>
      <c r="C16" s="28">
        <f>C15/$I15</f>
        <v>0.22459518599562364</v>
      </c>
      <c r="D16" s="29">
        <f t="shared" ref="D16:I16" si="3">D15/$I15</f>
        <v>3.5010940919037198E-2</v>
      </c>
      <c r="E16" s="29">
        <f t="shared" si="3"/>
        <v>0.26914660831509846</v>
      </c>
      <c r="F16" s="29">
        <f t="shared" si="3"/>
        <v>0.16630196936542668</v>
      </c>
      <c r="G16" s="29">
        <f t="shared" si="3"/>
        <v>0.21881838074398249</v>
      </c>
      <c r="H16" s="29">
        <f t="shared" si="3"/>
        <v>8.6126914660831513E-2</v>
      </c>
      <c r="I16" s="30">
        <f t="shared" si="3"/>
        <v>1</v>
      </c>
    </row>
    <row r="17" spans="1:9" ht="14" thickBot="1">
      <c r="A17" s="20" t="s">
        <v>17</v>
      </c>
      <c r="B17" s="21"/>
      <c r="C17" s="22">
        <f>C15/C7</f>
        <v>1.0264</v>
      </c>
      <c r="D17" s="23">
        <f t="shared" ref="D17:I17" si="4">D15/D7</f>
        <v>0.53333333333333333</v>
      </c>
      <c r="E17" s="23">
        <f t="shared" si="4"/>
        <v>1.23</v>
      </c>
      <c r="F17" s="23">
        <f t="shared" si="4"/>
        <v>0.84444444444444444</v>
      </c>
      <c r="G17" s="23">
        <f t="shared" si="4"/>
        <v>1.1111111111111112</v>
      </c>
      <c r="H17" s="23">
        <f t="shared" si="4"/>
        <v>1.3120000000000001</v>
      </c>
      <c r="I17" s="24">
        <f t="shared" si="4"/>
        <v>1.0386363636363636</v>
      </c>
    </row>
    <row r="18" spans="1:9" ht="14" thickBo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" thickBot="1">
      <c r="A19" s="57" t="s">
        <v>18</v>
      </c>
      <c r="B19" s="58"/>
      <c r="C19" s="58"/>
      <c r="D19" s="58"/>
      <c r="E19" s="58"/>
      <c r="F19" s="58"/>
      <c r="G19" s="58"/>
      <c r="H19" s="58"/>
      <c r="I19" s="59"/>
    </row>
    <row r="20" spans="1:9" ht="14" thickBot="1">
      <c r="A20" s="1" t="s">
        <v>2</v>
      </c>
      <c r="B20" s="2"/>
      <c r="C20" s="31" t="s">
        <v>4</v>
      </c>
      <c r="D20" s="32" t="s">
        <v>5</v>
      </c>
      <c r="E20" s="32" t="s">
        <v>6</v>
      </c>
      <c r="F20" s="32" t="s">
        <v>7</v>
      </c>
      <c r="G20" s="32" t="s">
        <v>8</v>
      </c>
      <c r="H20" s="32" t="s">
        <v>9</v>
      </c>
      <c r="I20" s="33" t="s">
        <v>10</v>
      </c>
    </row>
    <row r="21" spans="1:9">
      <c r="A21" s="6" t="s">
        <v>11</v>
      </c>
      <c r="B21" s="7"/>
      <c r="C21" s="34">
        <f t="shared" ref="C21:H23" si="5">$B4*C4</f>
        <v>0</v>
      </c>
      <c r="D21" s="35">
        <f t="shared" si="5"/>
        <v>150000</v>
      </c>
      <c r="E21" s="35">
        <f t="shared" si="5"/>
        <v>150000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6">
        <f>SUM(C21:H21)</f>
        <v>300000</v>
      </c>
    </row>
    <row r="22" spans="1:9">
      <c r="A22" s="11" t="s">
        <v>12</v>
      </c>
      <c r="B22" s="12"/>
      <c r="C22" s="37">
        <f t="shared" si="5"/>
        <v>500000</v>
      </c>
      <c r="D22" s="38">
        <f t="shared" si="5"/>
        <v>125000</v>
      </c>
      <c r="E22" s="38">
        <f t="shared" si="5"/>
        <v>500000</v>
      </c>
      <c r="F22" s="38">
        <f t="shared" si="5"/>
        <v>375000</v>
      </c>
      <c r="G22" s="38">
        <f t="shared" si="5"/>
        <v>375000</v>
      </c>
      <c r="H22" s="38">
        <f t="shared" si="5"/>
        <v>125000</v>
      </c>
      <c r="I22" s="39">
        <f>SUM(C22:H22)</f>
        <v>2000000</v>
      </c>
    </row>
    <row r="23" spans="1:9">
      <c r="A23" s="11" t="s">
        <v>13</v>
      </c>
      <c r="B23" s="12"/>
      <c r="C23" s="37">
        <f t="shared" si="5"/>
        <v>150000</v>
      </c>
      <c r="D23" s="38">
        <f t="shared" si="5"/>
        <v>0</v>
      </c>
      <c r="E23" s="38">
        <f t="shared" si="5"/>
        <v>100000</v>
      </c>
      <c r="F23" s="38">
        <f t="shared" si="5"/>
        <v>150000</v>
      </c>
      <c r="G23" s="38">
        <f t="shared" si="5"/>
        <v>150000</v>
      </c>
      <c r="H23" s="38">
        <f t="shared" si="5"/>
        <v>50000</v>
      </c>
      <c r="I23" s="39">
        <f>SUM(C23:H23)</f>
        <v>600000</v>
      </c>
    </row>
    <row r="24" spans="1:9">
      <c r="A24" s="16" t="s">
        <v>14</v>
      </c>
      <c r="B24" s="17"/>
      <c r="C24" s="18">
        <f t="shared" ref="C24:H24" si="6">SUM(C21:C23)</f>
        <v>650000</v>
      </c>
      <c r="D24" s="19">
        <f t="shared" si="6"/>
        <v>275000</v>
      </c>
      <c r="E24" s="19">
        <f t="shared" si="6"/>
        <v>750000</v>
      </c>
      <c r="F24" s="19">
        <f t="shared" si="6"/>
        <v>525000</v>
      </c>
      <c r="G24" s="19">
        <f t="shared" si="6"/>
        <v>525000</v>
      </c>
      <c r="H24" s="19">
        <f t="shared" si="6"/>
        <v>175000</v>
      </c>
      <c r="I24" s="39">
        <f>SUM(C24:H24)</f>
        <v>2900000</v>
      </c>
    </row>
    <row r="25" spans="1:9" ht="14" thickBot="1">
      <c r="A25" s="20" t="s">
        <v>19</v>
      </c>
      <c r="B25" s="21"/>
      <c r="C25" s="22">
        <f t="shared" ref="C25:I25" si="7">C24/$I$24</f>
        <v>0.22413793103448276</v>
      </c>
      <c r="D25" s="23">
        <f t="shared" si="7"/>
        <v>9.4827586206896547E-2</v>
      </c>
      <c r="E25" s="23">
        <f t="shared" si="7"/>
        <v>0.25862068965517243</v>
      </c>
      <c r="F25" s="23">
        <f t="shared" si="7"/>
        <v>0.18103448275862069</v>
      </c>
      <c r="G25" s="23">
        <f t="shared" si="7"/>
        <v>0.18103448275862069</v>
      </c>
      <c r="H25" s="23">
        <f t="shared" si="7"/>
        <v>6.0344827586206899E-2</v>
      </c>
      <c r="I25" s="24">
        <f t="shared" si="7"/>
        <v>1</v>
      </c>
    </row>
    <row r="26" spans="1:9" ht="14" thickBot="1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" thickBot="1">
      <c r="A27" s="57" t="s">
        <v>20</v>
      </c>
      <c r="B27" s="58"/>
      <c r="C27" s="58"/>
      <c r="D27" s="58"/>
      <c r="E27" s="58"/>
      <c r="F27" s="58"/>
      <c r="G27" s="58"/>
      <c r="H27" s="58"/>
      <c r="I27" s="59"/>
    </row>
    <row r="28" spans="1:9" ht="14" thickBot="1">
      <c r="A28" s="1" t="s">
        <v>2</v>
      </c>
      <c r="B28" s="2"/>
      <c r="C28" s="31" t="s">
        <v>4</v>
      </c>
      <c r="D28" s="32" t="s">
        <v>5</v>
      </c>
      <c r="E28" s="32" t="s">
        <v>6</v>
      </c>
      <c r="F28" s="32" t="s">
        <v>7</v>
      </c>
      <c r="G28" s="32" t="s">
        <v>8</v>
      </c>
      <c r="H28" s="32" t="s">
        <v>9</v>
      </c>
      <c r="I28" s="33" t="s">
        <v>10</v>
      </c>
    </row>
    <row r="29" spans="1:9">
      <c r="A29" s="6" t="s">
        <v>11</v>
      </c>
      <c r="B29" s="7"/>
      <c r="C29" s="34">
        <f t="shared" ref="C29:H31" si="8">$B12*C12</f>
        <v>0</v>
      </c>
      <c r="D29" s="35">
        <f t="shared" si="8"/>
        <v>90000</v>
      </c>
      <c r="E29" s="35">
        <f t="shared" si="8"/>
        <v>217500</v>
      </c>
      <c r="F29" s="35">
        <f t="shared" si="8"/>
        <v>0</v>
      </c>
      <c r="G29" s="35">
        <f t="shared" si="8"/>
        <v>0</v>
      </c>
      <c r="H29" s="35">
        <f t="shared" si="8"/>
        <v>0</v>
      </c>
      <c r="I29" s="36">
        <f>SUM(C29:H29)</f>
        <v>307500</v>
      </c>
    </row>
    <row r="30" spans="1:9">
      <c r="A30" s="11" t="s">
        <v>12</v>
      </c>
      <c r="B30" s="12"/>
      <c r="C30" s="37">
        <f t="shared" si="8"/>
        <v>500000</v>
      </c>
      <c r="D30" s="38">
        <f t="shared" si="8"/>
        <v>50000</v>
      </c>
      <c r="E30" s="38">
        <f t="shared" si="8"/>
        <v>550000</v>
      </c>
      <c r="F30" s="38">
        <f t="shared" si="8"/>
        <v>300000</v>
      </c>
      <c r="G30" s="38">
        <f t="shared" si="8"/>
        <v>450000</v>
      </c>
      <c r="H30" s="38">
        <f t="shared" si="8"/>
        <v>200000</v>
      </c>
      <c r="I30" s="39">
        <f>SUM(C30:H30)</f>
        <v>2050000</v>
      </c>
    </row>
    <row r="31" spans="1:9">
      <c r="A31" s="11" t="s">
        <v>13</v>
      </c>
      <c r="B31" s="12"/>
      <c r="C31" s="37">
        <f t="shared" si="8"/>
        <v>156600</v>
      </c>
      <c r="D31" s="38">
        <f t="shared" si="8"/>
        <v>0</v>
      </c>
      <c r="E31" s="38">
        <f t="shared" si="8"/>
        <v>125000</v>
      </c>
      <c r="F31" s="38">
        <f t="shared" si="8"/>
        <v>130000</v>
      </c>
      <c r="G31" s="38">
        <f t="shared" si="8"/>
        <v>160000</v>
      </c>
      <c r="H31" s="38">
        <f t="shared" si="8"/>
        <v>58400</v>
      </c>
      <c r="I31" s="39">
        <f>SUM(C31:H31)</f>
        <v>630000</v>
      </c>
    </row>
    <row r="32" spans="1:9">
      <c r="A32" s="16" t="s">
        <v>14</v>
      </c>
      <c r="B32" s="17"/>
      <c r="C32" s="18">
        <f t="shared" ref="C32:H32" si="9">SUM(C29:C31)</f>
        <v>656600</v>
      </c>
      <c r="D32" s="19">
        <f t="shared" si="9"/>
        <v>140000</v>
      </c>
      <c r="E32" s="19">
        <f t="shared" si="9"/>
        <v>892500</v>
      </c>
      <c r="F32" s="19">
        <f t="shared" si="9"/>
        <v>430000</v>
      </c>
      <c r="G32" s="19">
        <f t="shared" si="9"/>
        <v>610000</v>
      </c>
      <c r="H32" s="19">
        <f t="shared" si="9"/>
        <v>258400</v>
      </c>
      <c r="I32" s="39">
        <f>SUM(C32:H32)</f>
        <v>2987500</v>
      </c>
    </row>
    <row r="33" spans="1:9">
      <c r="A33" s="26" t="s">
        <v>21</v>
      </c>
      <c r="B33" s="27"/>
      <c r="C33" s="28">
        <f t="shared" ref="C33:I33" si="10">C32/$I$32</f>
        <v>0.21978242677824267</v>
      </c>
      <c r="D33" s="29">
        <f t="shared" si="10"/>
        <v>4.686192468619247E-2</v>
      </c>
      <c r="E33" s="29">
        <f t="shared" si="10"/>
        <v>0.29874476987447701</v>
      </c>
      <c r="F33" s="29">
        <f t="shared" si="10"/>
        <v>0.14393305439330545</v>
      </c>
      <c r="G33" s="29">
        <f t="shared" si="10"/>
        <v>0.20418410041841004</v>
      </c>
      <c r="H33" s="29">
        <f t="shared" si="10"/>
        <v>8.6493723849372386E-2</v>
      </c>
      <c r="I33" s="30">
        <f t="shared" si="10"/>
        <v>1</v>
      </c>
    </row>
    <row r="34" spans="1:9" ht="14" thickBot="1">
      <c r="A34" s="20" t="s">
        <v>17</v>
      </c>
      <c r="B34" s="21"/>
      <c r="C34" s="22">
        <f t="shared" ref="C34:I34" si="11">C32/C24</f>
        <v>1.0101538461538462</v>
      </c>
      <c r="D34" s="23">
        <f t="shared" si="11"/>
        <v>0.50909090909090904</v>
      </c>
      <c r="E34" s="23">
        <f t="shared" si="11"/>
        <v>1.19</v>
      </c>
      <c r="F34" s="23">
        <f t="shared" si="11"/>
        <v>0.81904761904761902</v>
      </c>
      <c r="G34" s="23">
        <f t="shared" si="11"/>
        <v>1.161904761904762</v>
      </c>
      <c r="H34" s="23">
        <f t="shared" si="11"/>
        <v>1.4765714285714286</v>
      </c>
      <c r="I34" s="24">
        <f t="shared" si="11"/>
        <v>1.0301724137931034</v>
      </c>
    </row>
    <row r="35" spans="1:9" ht="14" thickBot="1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4" thickBot="1">
      <c r="A36" s="57" t="s">
        <v>22</v>
      </c>
      <c r="B36" s="58"/>
      <c r="C36" s="58"/>
      <c r="D36" s="58"/>
      <c r="E36" s="58"/>
      <c r="F36" s="58"/>
      <c r="G36" s="58"/>
      <c r="H36" s="58"/>
      <c r="I36" s="59"/>
    </row>
    <row r="37" spans="1:9" ht="14" thickBot="1">
      <c r="A37" s="1" t="s">
        <v>2</v>
      </c>
      <c r="B37" s="2"/>
      <c r="C37" s="31" t="s">
        <v>4</v>
      </c>
      <c r="D37" s="32" t="s">
        <v>5</v>
      </c>
      <c r="E37" s="32" t="s">
        <v>6</v>
      </c>
      <c r="F37" s="32" t="s">
        <v>7</v>
      </c>
      <c r="G37" s="32" t="s">
        <v>8</v>
      </c>
      <c r="H37" s="32" t="s">
        <v>9</v>
      </c>
      <c r="I37" s="33" t="s">
        <v>10</v>
      </c>
    </row>
    <row r="38" spans="1:9">
      <c r="A38" s="6" t="s">
        <v>11</v>
      </c>
      <c r="B38" s="7"/>
      <c r="C38" s="34">
        <f>C29-C21</f>
        <v>0</v>
      </c>
      <c r="D38" s="35">
        <f t="shared" ref="D38:H40" si="12">D29-D21</f>
        <v>-60000</v>
      </c>
      <c r="E38" s="35">
        <f t="shared" si="12"/>
        <v>67500</v>
      </c>
      <c r="F38" s="35">
        <f t="shared" si="12"/>
        <v>0</v>
      </c>
      <c r="G38" s="35">
        <f t="shared" si="12"/>
        <v>0</v>
      </c>
      <c r="H38" s="35">
        <f t="shared" si="12"/>
        <v>0</v>
      </c>
      <c r="I38" s="36">
        <f>SUM(C38:H38)</f>
        <v>7500</v>
      </c>
    </row>
    <row r="39" spans="1:9">
      <c r="A39" s="11" t="s">
        <v>12</v>
      </c>
      <c r="B39" s="12"/>
      <c r="C39" s="37">
        <f>C30-C22</f>
        <v>0</v>
      </c>
      <c r="D39" s="38">
        <f t="shared" si="12"/>
        <v>-75000</v>
      </c>
      <c r="E39" s="38">
        <f t="shared" si="12"/>
        <v>50000</v>
      </c>
      <c r="F39" s="38">
        <f t="shared" si="12"/>
        <v>-75000</v>
      </c>
      <c r="G39" s="38">
        <f t="shared" si="12"/>
        <v>75000</v>
      </c>
      <c r="H39" s="38">
        <f t="shared" si="12"/>
        <v>75000</v>
      </c>
      <c r="I39" s="39">
        <f>SUM(C39:H39)</f>
        <v>50000</v>
      </c>
    </row>
    <row r="40" spans="1:9">
      <c r="A40" s="11" t="s">
        <v>13</v>
      </c>
      <c r="B40" s="12"/>
      <c r="C40" s="37">
        <f>C31-C23</f>
        <v>6600</v>
      </c>
      <c r="D40" s="38">
        <f t="shared" si="12"/>
        <v>0</v>
      </c>
      <c r="E40" s="38">
        <f t="shared" si="12"/>
        <v>25000</v>
      </c>
      <c r="F40" s="38">
        <f t="shared" si="12"/>
        <v>-20000</v>
      </c>
      <c r="G40" s="38">
        <f t="shared" si="12"/>
        <v>10000</v>
      </c>
      <c r="H40" s="38">
        <f t="shared" si="12"/>
        <v>8400</v>
      </c>
      <c r="I40" s="39">
        <f>SUM(C40:H40)</f>
        <v>30000</v>
      </c>
    </row>
    <row r="41" spans="1:9">
      <c r="A41" s="16" t="s">
        <v>14</v>
      </c>
      <c r="B41" s="17"/>
      <c r="C41" s="18">
        <f t="shared" ref="C41:H41" si="13">SUM(C38:C40)</f>
        <v>6600</v>
      </c>
      <c r="D41" s="19">
        <f t="shared" si="13"/>
        <v>-135000</v>
      </c>
      <c r="E41" s="19">
        <f t="shared" si="13"/>
        <v>142500</v>
      </c>
      <c r="F41" s="19">
        <f t="shared" si="13"/>
        <v>-95000</v>
      </c>
      <c r="G41" s="19">
        <f t="shared" si="13"/>
        <v>85000</v>
      </c>
      <c r="H41" s="19">
        <f t="shared" si="13"/>
        <v>83400</v>
      </c>
      <c r="I41" s="39">
        <f>SUM(C41:H41)</f>
        <v>87500</v>
      </c>
    </row>
    <row r="42" spans="1:9" ht="14" thickBot="1">
      <c r="A42" s="20" t="s">
        <v>17</v>
      </c>
      <c r="B42" s="21"/>
      <c r="C42" s="22">
        <f t="shared" ref="C42:I42" si="14">C41/C24</f>
        <v>1.0153846153846154E-2</v>
      </c>
      <c r="D42" s="23">
        <f t="shared" si="14"/>
        <v>-0.49090909090909091</v>
      </c>
      <c r="E42" s="23">
        <f t="shared" si="14"/>
        <v>0.19</v>
      </c>
      <c r="F42" s="23">
        <f t="shared" si="14"/>
        <v>-0.18095238095238095</v>
      </c>
      <c r="G42" s="23">
        <f t="shared" si="14"/>
        <v>0.16190476190476191</v>
      </c>
      <c r="H42" s="23">
        <f t="shared" si="14"/>
        <v>0.47657142857142859</v>
      </c>
      <c r="I42" s="40">
        <f t="shared" si="14"/>
        <v>3.017241379310345E-2</v>
      </c>
    </row>
    <row r="43" spans="1:9" ht="14" thickBot="1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4" thickBot="1">
      <c r="A44" s="57" t="s">
        <v>23</v>
      </c>
      <c r="B44" s="58"/>
      <c r="C44" s="58"/>
      <c r="D44" s="58"/>
      <c r="E44" s="58"/>
      <c r="F44" s="58"/>
      <c r="G44" s="58"/>
      <c r="H44" s="58"/>
      <c r="I44" s="59"/>
    </row>
    <row r="45" spans="1:9" ht="14" thickBot="1">
      <c r="A45" s="1" t="s">
        <v>2</v>
      </c>
      <c r="B45" s="2" t="s">
        <v>24</v>
      </c>
      <c r="C45" s="41" t="s">
        <v>4</v>
      </c>
      <c r="D45" s="32" t="s">
        <v>5</v>
      </c>
      <c r="E45" s="32" t="s">
        <v>6</v>
      </c>
      <c r="F45" s="32" t="s">
        <v>7</v>
      </c>
      <c r="G45" s="32" t="s">
        <v>8</v>
      </c>
      <c r="H45" s="32" t="s">
        <v>9</v>
      </c>
      <c r="I45" s="33" t="s">
        <v>10</v>
      </c>
    </row>
    <row r="46" spans="1:9">
      <c r="A46" s="6" t="s">
        <v>11</v>
      </c>
      <c r="B46" s="42">
        <v>0.1</v>
      </c>
      <c r="C46" s="34">
        <f t="shared" ref="C46:H48" si="15">C38*$B46</f>
        <v>0</v>
      </c>
      <c r="D46" s="35">
        <f t="shared" si="15"/>
        <v>-6000</v>
      </c>
      <c r="E46" s="35">
        <f t="shared" si="15"/>
        <v>6750</v>
      </c>
      <c r="F46" s="35">
        <f t="shared" si="15"/>
        <v>0</v>
      </c>
      <c r="G46" s="35">
        <f t="shared" si="15"/>
        <v>0</v>
      </c>
      <c r="H46" s="35">
        <f t="shared" si="15"/>
        <v>0</v>
      </c>
      <c r="I46" s="36">
        <f>SUM(C46:H46)</f>
        <v>750</v>
      </c>
    </row>
    <row r="47" spans="1:9">
      <c r="A47" s="11" t="s">
        <v>12</v>
      </c>
      <c r="B47" s="43">
        <v>0.1</v>
      </c>
      <c r="C47" s="37">
        <f t="shared" si="15"/>
        <v>0</v>
      </c>
      <c r="D47" s="38">
        <f t="shared" si="15"/>
        <v>-7500</v>
      </c>
      <c r="E47" s="38">
        <f t="shared" si="15"/>
        <v>5000</v>
      </c>
      <c r="F47" s="38">
        <f t="shared" si="15"/>
        <v>-7500</v>
      </c>
      <c r="G47" s="38">
        <f t="shared" si="15"/>
        <v>7500</v>
      </c>
      <c r="H47" s="38">
        <f t="shared" si="15"/>
        <v>7500</v>
      </c>
      <c r="I47" s="39">
        <f>SUM(C47:H47)</f>
        <v>5000</v>
      </c>
    </row>
    <row r="48" spans="1:9">
      <c r="A48" s="11" t="s">
        <v>13</v>
      </c>
      <c r="B48" s="43">
        <v>0.1</v>
      </c>
      <c r="C48" s="37">
        <f t="shared" si="15"/>
        <v>660</v>
      </c>
      <c r="D48" s="38">
        <f t="shared" si="15"/>
        <v>0</v>
      </c>
      <c r="E48" s="38">
        <f t="shared" si="15"/>
        <v>2500</v>
      </c>
      <c r="F48" s="38">
        <f t="shared" si="15"/>
        <v>-2000</v>
      </c>
      <c r="G48" s="38">
        <f t="shared" si="15"/>
        <v>1000</v>
      </c>
      <c r="H48" s="38">
        <f t="shared" si="15"/>
        <v>840</v>
      </c>
      <c r="I48" s="39">
        <f>SUM(C48:H48)</f>
        <v>3000</v>
      </c>
    </row>
    <row r="49" spans="1:9">
      <c r="A49" s="44" t="s">
        <v>14</v>
      </c>
      <c r="B49" s="45">
        <v>0.1</v>
      </c>
      <c r="C49" s="44">
        <f t="shared" ref="C49:H49" si="16">SUM(C46:C48)</f>
        <v>660</v>
      </c>
      <c r="D49" s="46">
        <f t="shared" si="16"/>
        <v>-13500</v>
      </c>
      <c r="E49" s="46">
        <f t="shared" si="16"/>
        <v>14250</v>
      </c>
      <c r="F49" s="46">
        <f t="shared" si="16"/>
        <v>-9500</v>
      </c>
      <c r="G49" s="46">
        <f t="shared" si="16"/>
        <v>8500</v>
      </c>
      <c r="H49" s="46">
        <f t="shared" si="16"/>
        <v>8340</v>
      </c>
      <c r="I49" s="39">
        <f>SUM(C49:H49)</f>
        <v>8750</v>
      </c>
    </row>
    <row r="50" spans="1:9" ht="14" thickBot="1">
      <c r="A50" s="20" t="s">
        <v>17</v>
      </c>
      <c r="B50" s="47"/>
      <c r="C50" s="48">
        <f>C49/C24</f>
        <v>1.0153846153846155E-3</v>
      </c>
      <c r="D50" s="49">
        <f t="shared" ref="D50:I50" si="17">D49/D24</f>
        <v>-4.9090909090909088E-2</v>
      </c>
      <c r="E50" s="49">
        <f t="shared" si="17"/>
        <v>1.9E-2</v>
      </c>
      <c r="F50" s="49">
        <f t="shared" si="17"/>
        <v>-1.8095238095238095E-2</v>
      </c>
      <c r="G50" s="49">
        <f t="shared" si="17"/>
        <v>1.6190476190476189E-2</v>
      </c>
      <c r="H50" s="49">
        <f t="shared" si="17"/>
        <v>4.7657142857142856E-2</v>
      </c>
      <c r="I50" s="40">
        <f t="shared" si="17"/>
        <v>3.0172413793103448E-3</v>
      </c>
    </row>
    <row r="51" spans="1:9" ht="14" thickBot="1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4" thickBot="1">
      <c r="A52" s="57" t="s">
        <v>25</v>
      </c>
      <c r="B52" s="58"/>
      <c r="C52" s="58"/>
      <c r="D52" s="58"/>
      <c r="E52" s="58"/>
      <c r="F52" s="58"/>
      <c r="G52" s="58"/>
      <c r="H52" s="58"/>
      <c r="I52" s="59"/>
    </row>
    <row r="53" spans="1:9" ht="14" thickBot="1">
      <c r="A53" s="1" t="s">
        <v>2</v>
      </c>
      <c r="B53" s="2"/>
      <c r="C53" s="31" t="s">
        <v>4</v>
      </c>
      <c r="D53" s="32" t="s">
        <v>5</v>
      </c>
      <c r="E53" s="32" t="s">
        <v>6</v>
      </c>
      <c r="F53" s="32" t="s">
        <v>7</v>
      </c>
      <c r="G53" s="32" t="s">
        <v>8</v>
      </c>
      <c r="H53" s="32" t="s">
        <v>9</v>
      </c>
      <c r="I53" s="33" t="s">
        <v>10</v>
      </c>
    </row>
    <row r="54" spans="1:9">
      <c r="A54" s="6" t="s">
        <v>11</v>
      </c>
      <c r="B54" s="7"/>
      <c r="C54" s="34">
        <f t="shared" ref="C54:H56" si="18">C21+C46</f>
        <v>0</v>
      </c>
      <c r="D54" s="35">
        <f t="shared" si="18"/>
        <v>144000</v>
      </c>
      <c r="E54" s="35">
        <f t="shared" si="18"/>
        <v>156750</v>
      </c>
      <c r="F54" s="35">
        <f t="shared" si="18"/>
        <v>0</v>
      </c>
      <c r="G54" s="35">
        <f t="shared" si="18"/>
        <v>0</v>
      </c>
      <c r="H54" s="35">
        <f t="shared" si="18"/>
        <v>0</v>
      </c>
      <c r="I54" s="36">
        <f>SUM(C54:H54)</f>
        <v>300750</v>
      </c>
    </row>
    <row r="55" spans="1:9">
      <c r="A55" s="11" t="s">
        <v>12</v>
      </c>
      <c r="B55" s="12"/>
      <c r="C55" s="37">
        <f t="shared" si="18"/>
        <v>500000</v>
      </c>
      <c r="D55" s="38">
        <f t="shared" si="18"/>
        <v>117500</v>
      </c>
      <c r="E55" s="38">
        <f t="shared" si="18"/>
        <v>505000</v>
      </c>
      <c r="F55" s="38">
        <f t="shared" si="18"/>
        <v>367500</v>
      </c>
      <c r="G55" s="38">
        <f t="shared" si="18"/>
        <v>382500</v>
      </c>
      <c r="H55" s="38">
        <f t="shared" si="18"/>
        <v>132500</v>
      </c>
      <c r="I55" s="39">
        <f>SUM(C55:H55)</f>
        <v>2005000</v>
      </c>
    </row>
    <row r="56" spans="1:9">
      <c r="A56" s="11" t="s">
        <v>13</v>
      </c>
      <c r="B56" s="12"/>
      <c r="C56" s="37">
        <f t="shared" si="18"/>
        <v>150660</v>
      </c>
      <c r="D56" s="38">
        <f t="shared" si="18"/>
        <v>0</v>
      </c>
      <c r="E56" s="38">
        <f t="shared" si="18"/>
        <v>102500</v>
      </c>
      <c r="F56" s="38">
        <f t="shared" si="18"/>
        <v>148000</v>
      </c>
      <c r="G56" s="38">
        <f t="shared" si="18"/>
        <v>151000</v>
      </c>
      <c r="H56" s="38">
        <f t="shared" si="18"/>
        <v>50840</v>
      </c>
      <c r="I56" s="39">
        <f>SUM(C56:H56)</f>
        <v>603000</v>
      </c>
    </row>
    <row r="57" spans="1:9">
      <c r="A57" s="16" t="s">
        <v>14</v>
      </c>
      <c r="B57" s="17"/>
      <c r="C57" s="44">
        <f t="shared" ref="C57:H57" si="19">SUM(C54:C56)</f>
        <v>650660</v>
      </c>
      <c r="D57" s="46">
        <f t="shared" si="19"/>
        <v>261500</v>
      </c>
      <c r="E57" s="46">
        <f t="shared" si="19"/>
        <v>764250</v>
      </c>
      <c r="F57" s="46">
        <f t="shared" si="19"/>
        <v>515500</v>
      </c>
      <c r="G57" s="46">
        <f t="shared" si="19"/>
        <v>533500</v>
      </c>
      <c r="H57" s="46">
        <f t="shared" si="19"/>
        <v>183340</v>
      </c>
      <c r="I57" s="39">
        <f>SUM(C57:H57)</f>
        <v>2908750</v>
      </c>
    </row>
    <row r="58" spans="1:9" ht="14" thickBot="1">
      <c r="A58" s="20" t="s">
        <v>17</v>
      </c>
      <c r="B58" s="21"/>
      <c r="C58" s="22">
        <f>C57/C24</f>
        <v>1.0010153846153846</v>
      </c>
      <c r="D58" s="23">
        <f t="shared" ref="D58:I58" si="20">D57/D24</f>
        <v>0.95090909090909093</v>
      </c>
      <c r="E58" s="23">
        <f t="shared" si="20"/>
        <v>1.0189999999999999</v>
      </c>
      <c r="F58" s="23">
        <f t="shared" si="20"/>
        <v>0.98190476190476195</v>
      </c>
      <c r="G58" s="23">
        <f t="shared" si="20"/>
        <v>1.0161904761904761</v>
      </c>
      <c r="H58" s="23">
        <f t="shared" si="20"/>
        <v>1.0476571428571428</v>
      </c>
      <c r="I58" s="24">
        <f t="shared" si="20"/>
        <v>1.0030172413793104</v>
      </c>
    </row>
    <row r="59" spans="1:9" ht="14" thickBot="1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4" thickBot="1">
      <c r="A60" s="57" t="s">
        <v>26</v>
      </c>
      <c r="B60" s="58"/>
      <c r="C60" s="58"/>
      <c r="D60" s="58"/>
      <c r="E60" s="58"/>
      <c r="F60" s="58"/>
      <c r="G60" s="58"/>
      <c r="H60" s="58"/>
      <c r="I60" s="59"/>
    </row>
    <row r="61" spans="1:9" ht="14" thickBot="1">
      <c r="A61" s="1" t="s">
        <v>2</v>
      </c>
      <c r="B61" s="2"/>
      <c r="C61" s="31" t="s">
        <v>4</v>
      </c>
      <c r="D61" s="32" t="s">
        <v>5</v>
      </c>
      <c r="E61" s="32" t="s">
        <v>6</v>
      </c>
      <c r="F61" s="32" t="s">
        <v>7</v>
      </c>
      <c r="G61" s="32" t="s">
        <v>8</v>
      </c>
      <c r="H61" s="32" t="s">
        <v>9</v>
      </c>
      <c r="I61" s="33" t="s">
        <v>10</v>
      </c>
    </row>
    <row r="62" spans="1:9">
      <c r="A62" s="6" t="s">
        <v>11</v>
      </c>
      <c r="B62" s="7"/>
      <c r="C62" s="34">
        <f t="shared" ref="C62:H64" si="21">C54-C29</f>
        <v>0</v>
      </c>
      <c r="D62" s="35">
        <f>D54-D29</f>
        <v>54000</v>
      </c>
      <c r="E62" s="35">
        <f t="shared" si="21"/>
        <v>-60750</v>
      </c>
      <c r="F62" s="35">
        <f t="shared" si="21"/>
        <v>0</v>
      </c>
      <c r="G62" s="35">
        <f t="shared" si="21"/>
        <v>0</v>
      </c>
      <c r="H62" s="35">
        <f t="shared" si="21"/>
        <v>0</v>
      </c>
      <c r="I62" s="36">
        <f>SUM(C62:H62)</f>
        <v>-6750</v>
      </c>
    </row>
    <row r="63" spans="1:9">
      <c r="A63" s="11" t="s">
        <v>12</v>
      </c>
      <c r="B63" s="12"/>
      <c r="C63" s="37">
        <f t="shared" si="21"/>
        <v>0</v>
      </c>
      <c r="D63" s="38">
        <f t="shared" si="21"/>
        <v>67500</v>
      </c>
      <c r="E63" s="38">
        <f t="shared" si="21"/>
        <v>-45000</v>
      </c>
      <c r="F63" s="38">
        <f t="shared" si="21"/>
        <v>67500</v>
      </c>
      <c r="G63" s="38">
        <f t="shared" si="21"/>
        <v>-67500</v>
      </c>
      <c r="H63" s="38">
        <f t="shared" si="21"/>
        <v>-67500</v>
      </c>
      <c r="I63" s="39">
        <f>SUM(C63:H63)</f>
        <v>-45000</v>
      </c>
    </row>
    <row r="64" spans="1:9">
      <c r="A64" s="11" t="s">
        <v>13</v>
      </c>
      <c r="B64" s="27"/>
      <c r="C64" s="37">
        <f t="shared" si="21"/>
        <v>-5940</v>
      </c>
      <c r="D64" s="38">
        <f t="shared" si="21"/>
        <v>0</v>
      </c>
      <c r="E64" s="38">
        <f t="shared" si="21"/>
        <v>-22500</v>
      </c>
      <c r="F64" s="38">
        <f t="shared" si="21"/>
        <v>18000</v>
      </c>
      <c r="G64" s="38">
        <f t="shared" si="21"/>
        <v>-9000</v>
      </c>
      <c r="H64" s="38">
        <f t="shared" si="21"/>
        <v>-7560</v>
      </c>
      <c r="I64" s="39">
        <f>SUM(C64:H64)</f>
        <v>-27000</v>
      </c>
    </row>
    <row r="65" spans="1:9" ht="14" thickBot="1">
      <c r="A65" s="50" t="s">
        <v>14</v>
      </c>
      <c r="B65" s="21"/>
      <c r="C65" s="51">
        <f t="shared" ref="C65:H65" si="22">SUM(C62:C64)</f>
        <v>-5940</v>
      </c>
      <c r="D65" s="52">
        <f t="shared" si="22"/>
        <v>121500</v>
      </c>
      <c r="E65" s="52">
        <f t="shared" si="22"/>
        <v>-128250</v>
      </c>
      <c r="F65" s="52">
        <f t="shared" si="22"/>
        <v>85500</v>
      </c>
      <c r="G65" s="52">
        <f t="shared" si="22"/>
        <v>-76500</v>
      </c>
      <c r="H65" s="52">
        <f t="shared" si="22"/>
        <v>-75060</v>
      </c>
      <c r="I65" s="53">
        <f>SUM(C65:H65)</f>
        <v>-78750</v>
      </c>
    </row>
    <row r="66" spans="1:9" ht="14" thickBot="1">
      <c r="A66" s="60" t="s">
        <v>27</v>
      </c>
      <c r="B66" s="61"/>
      <c r="C66" s="54">
        <f t="shared" ref="C66:I66" si="23">C65/C32</f>
        <v>-9.0466037161133113E-3</v>
      </c>
      <c r="D66" s="55">
        <f t="shared" si="23"/>
        <v>0.86785714285714288</v>
      </c>
      <c r="E66" s="55">
        <f t="shared" si="23"/>
        <v>-0.14369747899159663</v>
      </c>
      <c r="F66" s="55">
        <f t="shared" si="23"/>
        <v>0.19883720930232557</v>
      </c>
      <c r="G66" s="55">
        <f t="shared" si="23"/>
        <v>-0.12540983606557377</v>
      </c>
      <c r="H66" s="55">
        <f t="shared" si="23"/>
        <v>-0.29047987616099069</v>
      </c>
      <c r="I66" s="56">
        <f t="shared" si="23"/>
        <v>-2.6359832635983262E-2</v>
      </c>
    </row>
  </sheetData>
  <mergeCells count="10">
    <mergeCell ref="A44:I44"/>
    <mergeCell ref="A52:I52"/>
    <mergeCell ref="A60:I60"/>
    <mergeCell ref="A66:B66"/>
    <mergeCell ref="A1:I1"/>
    <mergeCell ref="A2:I2"/>
    <mergeCell ref="A10:I10"/>
    <mergeCell ref="A19:I19"/>
    <mergeCell ref="A27:I27"/>
    <mergeCell ref="A36:I36"/>
  </mergeCells>
  <phoneticPr fontId="1" type="noConversion"/>
  <conditionalFormatting sqref="C50:I50 C42:I42 C58:I58 C65:I66">
    <cfRule type="cellIs" dxfId="3" priority="0" stopIfTrue="1" operator="greaterThan">
      <formula>0</formula>
    </cfRule>
    <cfRule type="cellIs" dxfId="2" priority="0" stopIfTrue="1" operator="lessThan">
      <formula>0</formula>
    </cfRule>
  </conditionalFormatting>
  <conditionalFormatting sqref="C17:I17 C34:I34 C58:I58">
    <cfRule type="cellIs" dxfId="1" priority="0" stopIfTrue="1" operator="greaterThan">
      <formula>1</formula>
    </cfRule>
    <cfRule type="cellIs" dxfId="0" priority="0" stopIfTrue="1" operator="lessThan">
      <formula>1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Kossendey</dc:creator>
  <cp:lastModifiedBy>Christoph Kossendey</cp:lastModifiedBy>
  <dcterms:created xsi:type="dcterms:W3CDTF">2010-05-07T11:19:04Z</dcterms:created>
  <dcterms:modified xsi:type="dcterms:W3CDTF">2010-05-07T11:37:33Z</dcterms:modified>
</cp:coreProperties>
</file>